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ESCRITORIO\PORTAL WEB\NOMINAS MAYO 2021\"/>
    </mc:Choice>
  </mc:AlternateContent>
  <bookViews>
    <workbookView xWindow="0" yWindow="0" windowWidth="28800" windowHeight="12330"/>
  </bookViews>
  <sheets>
    <sheet name="PENSIONADOS (3)" sheetId="1" r:id="rId1"/>
  </sheets>
  <definedNames>
    <definedName name="_xlnm.Print_Area" localSheetId="0">'PENSIONADOS (3)'!$A$1:$L$187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7" i="1" l="1"/>
  <c r="D206" i="1"/>
  <c r="D210" i="1" s="1"/>
  <c r="D205" i="1"/>
  <c r="M186" i="1"/>
  <c r="M189" i="1" s="1"/>
  <c r="J186" i="1"/>
  <c r="I186" i="1"/>
  <c r="H186" i="1"/>
  <c r="H189" i="1" s="1"/>
  <c r="G186" i="1"/>
  <c r="F186" i="1"/>
  <c r="E186" i="1"/>
  <c r="K185" i="1"/>
  <c r="K184" i="1"/>
  <c r="K183" i="1"/>
  <c r="K182" i="1"/>
  <c r="K181" i="1"/>
  <c r="K186" i="1" s="1"/>
  <c r="M167" i="1"/>
  <c r="J167" i="1"/>
  <c r="I167" i="1"/>
  <c r="H167" i="1"/>
  <c r="G167" i="1"/>
  <c r="F167" i="1"/>
  <c r="E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67" i="1" s="1"/>
  <c r="K154" i="1"/>
  <c r="M143" i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43" i="1" s="1"/>
  <c r="M120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20" i="1" s="1"/>
  <c r="M96" i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96" i="1" s="1"/>
  <c r="M70" i="1"/>
  <c r="J70" i="1"/>
  <c r="I70" i="1"/>
  <c r="H70" i="1"/>
  <c r="G70" i="1"/>
  <c r="G189" i="1" s="1"/>
  <c r="J190" i="1" s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70" i="1" s="1"/>
  <c r="K55" i="1"/>
  <c r="M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45" i="1" s="1"/>
  <c r="M22" i="1"/>
  <c r="J22" i="1"/>
  <c r="J189" i="1" s="1"/>
  <c r="I22" i="1"/>
  <c r="I189" i="1" s="1"/>
  <c r="H22" i="1"/>
  <c r="G22" i="1"/>
  <c r="F22" i="1"/>
  <c r="F189" i="1" s="1"/>
  <c r="E22" i="1"/>
  <c r="E189" i="1" s="1"/>
  <c r="E190" i="1" s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s="1"/>
  <c r="K189" i="1" s="1"/>
  <c r="D212" i="1" l="1"/>
</calcChain>
</file>

<file path=xl/sharedStrings.xml><?xml version="1.0" encoding="utf-8"?>
<sst xmlns="http://schemas.openxmlformats.org/spreadsheetml/2006/main" count="469" uniqueCount="236">
  <si>
    <t>MUNICIPIO DE ZAPOTLANEJO, JALISCO</t>
  </si>
  <si>
    <t>NOMINA DE SUELDO</t>
  </si>
  <si>
    <t>HOJA # 1</t>
  </si>
  <si>
    <t>PRIMERA QUINCENA MAYO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</si>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</sst>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166" fontId="2" fillId="0" borderId="32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3" xfId="0" applyFont="1" applyBorder="1"/>
    <xf numFmtId="166" fontId="2" fillId="0" borderId="34" xfId="1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left"/>
    </xf>
    <xf numFmtId="166" fontId="2" fillId="0" borderId="36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7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8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9" xfId="1" applyNumberFormat="1" applyFont="1" applyFill="1" applyBorder="1" applyAlignment="1" applyProtection="1"/>
    <xf numFmtId="0" fontId="3" fillId="0" borderId="36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8" xfId="1" applyNumberFormat="1" applyFont="1" applyFill="1" applyBorder="1" applyAlignment="1" applyProtection="1"/>
    <xf numFmtId="165" fontId="2" fillId="0" borderId="49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50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9" xfId="1" applyNumberFormat="1" applyFont="1" applyFill="1" applyBorder="1" applyAlignment="1" applyProtection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166" fontId="0" fillId="0" borderId="27" xfId="0" applyNumberForma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6" fontId="0" fillId="0" borderId="27" xfId="0" applyNumberFormat="1" applyBorder="1" applyAlignment="1">
      <alignment horizontal="right"/>
    </xf>
    <xf numFmtId="165" fontId="3" fillId="0" borderId="0" xfId="0" applyNumberFormat="1" applyFon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172</xdr:row>
      <xdr:rowOff>0</xdr:rowOff>
    </xdr:from>
    <xdr:to>
      <xdr:col>2</xdr:col>
      <xdr:colOff>1143000</xdr:colOff>
      <xdr:row>175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8930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7"/>
  <sheetViews>
    <sheetView tabSelected="1" zoomScaleNormal="100" workbookViewId="0">
      <selection activeCell="H220" sqref="H220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130" customWidth="1"/>
    <col min="6" max="6" width="9.7109375" customWidth="1"/>
    <col min="7" max="7" width="7" style="131" customWidth="1"/>
    <col min="8" max="8" width="8.5703125" style="130" customWidth="1"/>
    <col min="9" max="9" width="9.85546875" style="130" customWidth="1"/>
    <col min="10" max="10" width="8.5703125" style="130" customWidth="1"/>
    <col min="11" max="11" width="12.28515625" style="132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M22" s="76">
        <f>SUM(M9:M21)</f>
        <v>13</v>
      </c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7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8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9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80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1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1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1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1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2"/>
      <c r="G39" s="82"/>
      <c r="H39" s="50"/>
      <c r="I39" s="50"/>
      <c r="J39" s="50"/>
      <c r="K39" s="50">
        <f t="shared" si="2"/>
        <v>3352</v>
      </c>
      <c r="L39" s="81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1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1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1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3" t="s">
        <v>74</v>
      </c>
      <c r="D43" s="84" t="s">
        <v>68</v>
      </c>
      <c r="E43" s="49">
        <v>6241</v>
      </c>
      <c r="F43" s="50"/>
      <c r="G43" s="50"/>
      <c r="H43" s="50">
        <v>500</v>
      </c>
      <c r="I43" s="50"/>
      <c r="J43" s="50"/>
      <c r="K43" s="50">
        <f t="shared" si="2"/>
        <v>5741</v>
      </c>
      <c r="L43" s="81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3" t="s">
        <v>76</v>
      </c>
      <c r="D44" s="83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5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6" t="s">
        <v>48</v>
      </c>
      <c r="E45" s="87">
        <f t="shared" ref="E45:K45" si="3">SUM(E33:E44)</f>
        <v>42738</v>
      </c>
      <c r="F45" s="87">
        <f t="shared" si="3"/>
        <v>0</v>
      </c>
      <c r="G45" s="87">
        <f t="shared" si="3"/>
        <v>0</v>
      </c>
      <c r="H45" s="87">
        <f t="shared" si="3"/>
        <v>500</v>
      </c>
      <c r="I45" s="87">
        <f t="shared" si="3"/>
        <v>0</v>
      </c>
      <c r="J45" s="87">
        <f t="shared" si="3"/>
        <v>0</v>
      </c>
      <c r="K45" s="87">
        <f t="shared" si="3"/>
        <v>42238</v>
      </c>
      <c r="L45" s="88"/>
      <c r="M45" s="89">
        <f>SUM(M33:M44)</f>
        <v>12</v>
      </c>
      <c r="N45" s="54"/>
      <c r="O45" s="54"/>
      <c r="Q45" s="54"/>
    </row>
    <row r="46" spans="1:17" ht="77.25" customHeight="1" x14ac:dyDescent="0.2">
      <c r="A46" s="71"/>
      <c r="B46" s="71"/>
      <c r="C46" s="72"/>
      <c r="D46" s="90"/>
      <c r="E46" s="91"/>
      <c r="F46" s="91"/>
      <c r="G46" s="91"/>
      <c r="H46" s="91"/>
      <c r="I46" s="91"/>
      <c r="J46" s="91"/>
      <c r="K46" s="92"/>
      <c r="L46" s="93"/>
      <c r="Q46" s="54"/>
    </row>
    <row r="47" spans="1:17" ht="15.75" customHeight="1" thickBot="1" x14ac:dyDescent="0.25">
      <c r="A47" s="1"/>
      <c r="B47" s="1"/>
      <c r="C47" s="94"/>
      <c r="D47" s="95" t="s">
        <v>0</v>
      </c>
      <c r="E47" s="95"/>
      <c r="F47" s="95"/>
      <c r="G47" s="95"/>
      <c r="H47" s="95"/>
      <c r="I47" s="94"/>
      <c r="J47" s="94"/>
      <c r="K47" s="96"/>
      <c r="L47" s="94"/>
      <c r="Q47" s="54"/>
    </row>
    <row r="48" spans="1:17" ht="13.5" customHeight="1" thickBot="1" x14ac:dyDescent="0.25">
      <c r="A48" s="1"/>
      <c r="B48" s="1"/>
      <c r="C48" s="94"/>
      <c r="D48" s="95" t="s">
        <v>1</v>
      </c>
      <c r="E48" s="95"/>
      <c r="F48" s="95"/>
      <c r="G48" s="95"/>
      <c r="H48" s="95"/>
      <c r="I48" s="94"/>
      <c r="J48" s="94"/>
      <c r="K48" s="96"/>
      <c r="L48" s="97" t="s">
        <v>77</v>
      </c>
      <c r="Q48" s="54"/>
    </row>
    <row r="49" spans="1:17" ht="14.25" customHeight="1" x14ac:dyDescent="0.2">
      <c r="A49" s="1"/>
      <c r="B49" s="1"/>
      <c r="C49" s="94"/>
      <c r="D49" s="6" t="s">
        <v>3</v>
      </c>
      <c r="E49" s="6"/>
      <c r="F49" s="6"/>
      <c r="G49" s="6"/>
      <c r="H49" s="6"/>
      <c r="I49" s="94"/>
      <c r="J49" s="94"/>
      <c r="K49" s="96"/>
      <c r="L49" s="94"/>
      <c r="Q49" s="54"/>
    </row>
    <row r="50" spans="1:17" ht="17.25" customHeight="1" thickBot="1" x14ac:dyDescent="0.25">
      <c r="A50" s="7"/>
      <c r="B50" s="7"/>
      <c r="C50" s="98" t="s">
        <v>78</v>
      </c>
      <c r="D50" s="99"/>
      <c r="E50" s="10"/>
      <c r="F50" s="100"/>
      <c r="G50" s="101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8"/>
      <c r="D51" s="99"/>
      <c r="E51" s="102" t="s">
        <v>5</v>
      </c>
      <c r="F51" s="103"/>
      <c r="G51" s="103" t="s">
        <v>6</v>
      </c>
      <c r="H51" s="103"/>
      <c r="I51" s="103"/>
      <c r="J51" s="103"/>
      <c r="K51" s="104"/>
      <c r="L51" s="105"/>
      <c r="Q51" s="54"/>
    </row>
    <row r="52" spans="1:17" ht="15" customHeight="1" x14ac:dyDescent="0.2">
      <c r="A52" s="106" t="s">
        <v>7</v>
      </c>
      <c r="B52" s="107" t="s">
        <v>8</v>
      </c>
      <c r="C52" s="108" t="s">
        <v>9</v>
      </c>
      <c r="D52" s="108" t="s">
        <v>10</v>
      </c>
      <c r="E52" s="107" t="s">
        <v>11</v>
      </c>
      <c r="F52" s="107" t="s">
        <v>12</v>
      </c>
      <c r="G52" s="107" t="s">
        <v>13</v>
      </c>
      <c r="H52" s="107" t="s">
        <v>14</v>
      </c>
      <c r="I52" s="107" t="s">
        <v>12</v>
      </c>
      <c r="J52" s="107" t="s">
        <v>15</v>
      </c>
      <c r="K52" s="109" t="s">
        <v>16</v>
      </c>
      <c r="L52" s="110" t="s">
        <v>17</v>
      </c>
      <c r="Q52" s="54"/>
    </row>
    <row r="53" spans="1:17" ht="13.5" thickBot="1" x14ac:dyDescent="0.25">
      <c r="A53" s="111" t="s">
        <v>18</v>
      </c>
      <c r="B53" s="112"/>
      <c r="C53" s="113"/>
      <c r="D53" s="113"/>
      <c r="E53" s="112"/>
      <c r="F53" s="112"/>
      <c r="G53" s="112"/>
      <c r="H53" s="112"/>
      <c r="I53" s="112"/>
      <c r="J53" s="112"/>
      <c r="K53" s="114"/>
      <c r="L53" s="115"/>
      <c r="Q53" s="54"/>
    </row>
    <row r="54" spans="1:17" ht="10.5" customHeight="1" x14ac:dyDescent="0.2">
      <c r="A54" s="116"/>
      <c r="B54" s="117"/>
      <c r="C54" s="37" t="s">
        <v>19</v>
      </c>
      <c r="D54" s="118"/>
      <c r="E54" s="119">
        <v>7302</v>
      </c>
      <c r="F54" s="119"/>
      <c r="G54" s="119"/>
      <c r="H54" s="119"/>
      <c r="I54" s="119"/>
      <c r="J54" s="119"/>
      <c r="K54" s="120"/>
      <c r="L54" s="119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21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5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2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1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3" t="s">
        <v>84</v>
      </c>
      <c r="D57" s="83" t="s">
        <v>39</v>
      </c>
      <c r="E57" s="49">
        <v>5503</v>
      </c>
      <c r="F57" s="50"/>
      <c r="G57" s="82"/>
      <c r="H57" s="50"/>
      <c r="I57" s="50"/>
      <c r="J57" s="50"/>
      <c r="K57" s="70">
        <f t="shared" si="4"/>
        <v>5503</v>
      </c>
      <c r="L57" s="123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21" t="s">
        <v>39</v>
      </c>
      <c r="E58" s="49">
        <v>3352</v>
      </c>
      <c r="F58" s="50"/>
      <c r="G58" s="82"/>
      <c r="H58" s="50"/>
      <c r="I58" s="50"/>
      <c r="J58" s="50"/>
      <c r="K58" s="70">
        <f t="shared" si="4"/>
        <v>3352</v>
      </c>
      <c r="L58" s="123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3" t="s">
        <v>88</v>
      </c>
      <c r="D59" s="83" t="s">
        <v>39</v>
      </c>
      <c r="E59" s="49">
        <v>5503</v>
      </c>
      <c r="F59" s="50"/>
      <c r="G59" s="82"/>
      <c r="H59" s="50"/>
      <c r="I59" s="50"/>
      <c r="J59" s="50"/>
      <c r="K59" s="70">
        <f t="shared" si="4"/>
        <v>5503</v>
      </c>
      <c r="L59" s="123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3" t="s">
        <v>90</v>
      </c>
      <c r="D60" s="83" t="s">
        <v>39</v>
      </c>
      <c r="E60" s="49">
        <v>4025</v>
      </c>
      <c r="F60" s="82"/>
      <c r="G60" s="82"/>
      <c r="H60" s="50"/>
      <c r="I60" s="50"/>
      <c r="J60" s="50"/>
      <c r="K60" s="50">
        <f t="shared" si="4"/>
        <v>4025</v>
      </c>
      <c r="L60" s="123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1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2"/>
      <c r="G62" s="82"/>
      <c r="H62" s="50"/>
      <c r="I62" s="50"/>
      <c r="J62" s="50"/>
      <c r="K62" s="50">
        <f t="shared" si="4"/>
        <v>1676</v>
      </c>
      <c r="L62" s="81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1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80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80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4" t="s">
        <v>102</v>
      </c>
      <c r="D66" s="84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80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21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4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1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1"/>
      <c r="M69">
        <v>1</v>
      </c>
      <c r="N69" s="54"/>
      <c r="O69" s="54"/>
      <c r="Q69" s="54"/>
    </row>
    <row r="70" spans="1:17" ht="12" customHeight="1" thickBot="1" x14ac:dyDescent="0.25">
      <c r="A70" s="125"/>
      <c r="B70" s="125"/>
      <c r="C70" s="125"/>
      <c r="D70" s="73" t="s">
        <v>48</v>
      </c>
      <c r="E70" s="126">
        <f t="shared" ref="E70:K70" si="5">SUM(E55:E69)</f>
        <v>57098</v>
      </c>
      <c r="F70" s="126">
        <f t="shared" si="5"/>
        <v>0</v>
      </c>
      <c r="G70" s="126">
        <f t="shared" si="5"/>
        <v>0</v>
      </c>
      <c r="H70" s="126">
        <f t="shared" si="5"/>
        <v>0</v>
      </c>
      <c r="I70" s="126">
        <f t="shared" si="5"/>
        <v>0</v>
      </c>
      <c r="J70" s="126">
        <f t="shared" si="5"/>
        <v>0</v>
      </c>
      <c r="K70" s="126">
        <f t="shared" si="5"/>
        <v>57098</v>
      </c>
      <c r="L70" s="125"/>
      <c r="M70" s="127">
        <f>SUM(M55:M69)</f>
        <v>15</v>
      </c>
      <c r="Q70" s="54"/>
    </row>
    <row r="71" spans="1:17" ht="32.25" customHeight="1" x14ac:dyDescent="0.2">
      <c r="A71" s="125"/>
      <c r="B71" s="125"/>
      <c r="C71" s="125"/>
      <c r="D71" s="90"/>
      <c r="E71" s="128"/>
      <c r="F71" s="128"/>
      <c r="G71" s="128"/>
      <c r="H71" s="128"/>
      <c r="I71" s="128"/>
      <c r="J71" s="128"/>
      <c r="K71" s="129"/>
      <c r="L71" s="125"/>
      <c r="M71" s="128"/>
      <c r="Q71" s="54"/>
    </row>
    <row r="72" spans="1:17" ht="40.5" customHeight="1" x14ac:dyDescent="0.2">
      <c r="A72" s="125"/>
      <c r="B72" s="125"/>
      <c r="C72" s="125"/>
      <c r="D72" s="90"/>
      <c r="E72" s="128"/>
      <c r="F72" s="128"/>
      <c r="G72" s="128"/>
      <c r="H72" s="128"/>
      <c r="I72" s="128"/>
      <c r="J72" s="128"/>
      <c r="K72" s="129"/>
      <c r="L72" s="125"/>
      <c r="M72" s="128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3" t="s">
        <v>5</v>
      </c>
      <c r="F78" s="133"/>
      <c r="G78" s="134" t="s">
        <v>6</v>
      </c>
      <c r="H78" s="134"/>
      <c r="I78" s="134"/>
      <c r="J78" s="134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5" t="s">
        <v>15</v>
      </c>
      <c r="K79" s="136" t="s">
        <v>16</v>
      </c>
      <c r="L79" s="137" t="s">
        <v>17</v>
      </c>
      <c r="Q79" s="54"/>
    </row>
    <row r="80" spans="1:17" ht="13.5" thickBot="1" x14ac:dyDescent="0.25">
      <c r="A80" s="138" t="s">
        <v>18</v>
      </c>
      <c r="B80" s="29"/>
      <c r="C80" s="139"/>
      <c r="D80" s="140"/>
      <c r="E80" s="141"/>
      <c r="F80" s="142"/>
      <c r="G80" s="141"/>
      <c r="H80" s="142"/>
      <c r="I80" s="141"/>
      <c r="J80" s="143"/>
      <c r="K80" s="144"/>
      <c r="L80" s="145"/>
      <c r="Q80" s="54"/>
    </row>
    <row r="81" spans="1:17" x14ac:dyDescent="0.2">
      <c r="A81" s="146"/>
      <c r="B81" s="147"/>
      <c r="C81" s="37" t="s">
        <v>19</v>
      </c>
      <c r="D81" s="148"/>
      <c r="E81" s="149">
        <v>7302</v>
      </c>
      <c r="F81" s="149"/>
      <c r="G81" s="149"/>
      <c r="H81" s="149"/>
      <c r="I81" s="149"/>
      <c r="J81" s="149"/>
      <c r="K81" s="150"/>
      <c r="L81" s="151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2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2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2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2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>
        <v>500</v>
      </c>
      <c r="I86" s="50"/>
      <c r="J86" s="50"/>
      <c r="K86" s="50">
        <f t="shared" si="6"/>
        <v>2102</v>
      </c>
      <c r="L86" s="82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2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4" t="s">
        <v>121</v>
      </c>
      <c r="D88" s="83" t="s">
        <v>22</v>
      </c>
      <c r="E88" s="49">
        <v>3842</v>
      </c>
      <c r="F88" s="82"/>
      <c r="G88" s="82"/>
      <c r="H88" s="50"/>
      <c r="I88" s="50"/>
      <c r="J88" s="50"/>
      <c r="K88" s="50">
        <f t="shared" si="6"/>
        <v>3842</v>
      </c>
      <c r="L88" s="82"/>
      <c r="M88" s="152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2"/>
      <c r="M89" s="152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3"/>
      <c r="M90" s="152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3"/>
      <c r="M91" s="154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3"/>
      <c r="M92" s="154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3"/>
      <c r="M93" s="154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3"/>
      <c r="M94" s="154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3"/>
      <c r="M95" s="154">
        <v>1</v>
      </c>
      <c r="N95" s="54"/>
      <c r="O95" s="54"/>
      <c r="Q95" s="54"/>
    </row>
    <row r="96" spans="1:17" ht="13.5" thickBot="1" x14ac:dyDescent="0.25">
      <c r="D96" s="73" t="s">
        <v>48</v>
      </c>
      <c r="E96" s="126">
        <f t="shared" ref="E96:K96" si="7">SUM(E82:E95)</f>
        <v>41881</v>
      </c>
      <c r="F96" s="126">
        <f t="shared" si="7"/>
        <v>0</v>
      </c>
      <c r="G96" s="126">
        <f t="shared" si="7"/>
        <v>0</v>
      </c>
      <c r="H96" s="126">
        <f t="shared" si="7"/>
        <v>500</v>
      </c>
      <c r="I96" s="126">
        <f t="shared" si="7"/>
        <v>0</v>
      </c>
      <c r="J96" s="126">
        <f t="shared" si="7"/>
        <v>0</v>
      </c>
      <c r="K96" s="126">
        <f t="shared" si="7"/>
        <v>41381</v>
      </c>
      <c r="M96" s="155">
        <f>SUM(M82:M95)</f>
        <v>13</v>
      </c>
      <c r="Q96" s="54"/>
    </row>
    <row r="97" spans="1:17" ht="18.75" customHeight="1" x14ac:dyDescent="0.2">
      <c r="M97" s="156"/>
      <c r="Q97" s="54"/>
    </row>
    <row r="98" spans="1:17" ht="75.75" customHeight="1" x14ac:dyDescent="0.2">
      <c r="M98" s="156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6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6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6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6"/>
      <c r="Q102" s="54"/>
    </row>
    <row r="103" spans="1:17" ht="13.5" thickBot="1" x14ac:dyDescent="0.25">
      <c r="M103" s="156"/>
      <c r="Q103" s="54"/>
    </row>
    <row r="104" spans="1:17" ht="13.5" thickBot="1" x14ac:dyDescent="0.25">
      <c r="A104" s="7"/>
      <c r="B104" s="7"/>
      <c r="C104" s="8"/>
      <c r="D104" s="9"/>
      <c r="E104" s="133" t="s">
        <v>5</v>
      </c>
      <c r="F104" s="133"/>
      <c r="G104" s="134" t="s">
        <v>6</v>
      </c>
      <c r="H104" s="134"/>
      <c r="I104" s="134"/>
      <c r="J104" s="134"/>
      <c r="K104" s="14"/>
      <c r="L104" s="15"/>
      <c r="M104" s="156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5" t="s">
        <v>15</v>
      </c>
      <c r="K105" s="136" t="s">
        <v>16</v>
      </c>
      <c r="L105" s="137" t="s">
        <v>17</v>
      </c>
      <c r="M105" s="156"/>
      <c r="Q105" s="54"/>
    </row>
    <row r="106" spans="1:17" ht="13.5" thickBot="1" x14ac:dyDescent="0.25">
      <c r="A106" s="138" t="s">
        <v>18</v>
      </c>
      <c r="B106" s="29"/>
      <c r="C106" s="139"/>
      <c r="D106" s="140"/>
      <c r="E106" s="141"/>
      <c r="F106" s="142"/>
      <c r="G106" s="141"/>
      <c r="H106" s="142"/>
      <c r="I106" s="141"/>
      <c r="J106" s="143"/>
      <c r="K106" s="144"/>
      <c r="L106" s="145"/>
      <c r="M106" s="156"/>
      <c r="Q106" s="54"/>
    </row>
    <row r="107" spans="1:17" x14ac:dyDescent="0.2">
      <c r="A107" s="146"/>
      <c r="B107" s="147"/>
      <c r="C107" s="148"/>
      <c r="D107" s="148"/>
      <c r="E107" s="149">
        <v>7302</v>
      </c>
      <c r="F107" s="149"/>
      <c r="G107" s="149"/>
      <c r="H107" s="149"/>
      <c r="I107" s="149"/>
      <c r="J107" s="149"/>
      <c r="K107" s="150"/>
      <c r="L107" s="151"/>
      <c r="M107" s="156"/>
      <c r="Q107" s="54"/>
    </row>
    <row r="108" spans="1:17" ht="33.75" customHeight="1" x14ac:dyDescent="0.2">
      <c r="A108" s="46">
        <v>102</v>
      </c>
      <c r="B108" s="46" t="s">
        <v>137</v>
      </c>
      <c r="C108" s="84" t="s">
        <v>138</v>
      </c>
      <c r="D108" s="84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80"/>
      <c r="M108" s="154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80"/>
      <c r="M109" s="154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80"/>
      <c r="M110" s="154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>
        <v>1500</v>
      </c>
      <c r="I111" s="50"/>
      <c r="J111" s="52"/>
      <c r="K111" s="70">
        <f t="shared" si="8"/>
        <v>4838</v>
      </c>
      <c r="L111" s="80"/>
      <c r="M111" s="154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7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80"/>
      <c r="M112" s="154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80"/>
      <c r="M113" s="154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80"/>
      <c r="M114" s="158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80"/>
      <c r="M115" s="158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80"/>
      <c r="M116" s="158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80"/>
      <c r="M117" s="158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9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80"/>
      <c r="M118" s="158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>
        <v>800</v>
      </c>
      <c r="I119" s="50" t="s">
        <v>162</v>
      </c>
      <c r="J119" s="52"/>
      <c r="K119" s="70">
        <f>SUM(E119:F119)-SUM(G119:J119)</f>
        <v>1647</v>
      </c>
      <c r="L119" s="80"/>
      <c r="M119" s="158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6">
        <f t="shared" ref="E120:K120" si="9">SUM(E108:E119)</f>
        <v>37928</v>
      </c>
      <c r="F120" s="126">
        <f t="shared" si="9"/>
        <v>0</v>
      </c>
      <c r="G120" s="126">
        <f t="shared" si="9"/>
        <v>500</v>
      </c>
      <c r="H120" s="126">
        <f t="shared" si="9"/>
        <v>2300</v>
      </c>
      <c r="I120" s="126">
        <f t="shared" si="9"/>
        <v>0</v>
      </c>
      <c r="J120" s="126">
        <f t="shared" si="9"/>
        <v>0</v>
      </c>
      <c r="K120" s="126">
        <f t="shared" si="9"/>
        <v>35128</v>
      </c>
      <c r="M120" s="155">
        <f>SUM(M108:M119)</f>
        <v>12</v>
      </c>
      <c r="Q120" s="54"/>
    </row>
    <row r="121" spans="1:17" ht="70.5" customHeight="1" x14ac:dyDescent="0.2">
      <c r="M121" s="160"/>
      <c r="Q121" s="54"/>
    </row>
    <row r="122" spans="1:17" ht="21" customHeight="1" x14ac:dyDescent="0.2">
      <c r="M122" s="160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60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60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60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60"/>
      <c r="Q126" s="54"/>
    </row>
    <row r="127" spans="1:17" ht="13.5" thickBot="1" x14ac:dyDescent="0.25">
      <c r="M127" s="160"/>
      <c r="Q127" s="54"/>
    </row>
    <row r="128" spans="1:17" ht="13.5" thickBot="1" x14ac:dyDescent="0.25">
      <c r="A128" s="7"/>
      <c r="B128" s="7"/>
      <c r="C128" s="8"/>
      <c r="D128" s="9"/>
      <c r="E128" s="133" t="s">
        <v>5</v>
      </c>
      <c r="F128" s="133"/>
      <c r="G128" s="134" t="s">
        <v>6</v>
      </c>
      <c r="H128" s="134"/>
      <c r="I128" s="134"/>
      <c r="J128" s="134"/>
      <c r="K128" s="14"/>
      <c r="L128" s="15"/>
      <c r="M128" s="160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5" t="s">
        <v>15</v>
      </c>
      <c r="K129" s="136" t="s">
        <v>16</v>
      </c>
      <c r="L129" s="137" t="s">
        <v>17</v>
      </c>
      <c r="M129" s="160"/>
      <c r="Q129" s="54"/>
    </row>
    <row r="130" spans="1:17" x14ac:dyDescent="0.2">
      <c r="A130" s="161" t="s">
        <v>18</v>
      </c>
      <c r="B130" s="162"/>
      <c r="C130" s="163"/>
      <c r="D130" s="164"/>
      <c r="E130" s="165"/>
      <c r="F130" s="166"/>
      <c r="G130" s="165"/>
      <c r="H130" s="166"/>
      <c r="I130" s="165"/>
      <c r="J130" s="167"/>
      <c r="K130" s="168"/>
      <c r="L130" s="169"/>
      <c r="M130" s="160"/>
      <c r="Q130" s="54"/>
    </row>
    <row r="131" spans="1:17" ht="34.5" customHeight="1" x14ac:dyDescent="0.2">
      <c r="A131" s="170">
        <v>602</v>
      </c>
      <c r="B131" s="170" t="s">
        <v>164</v>
      </c>
      <c r="C131" s="170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3"/>
      <c r="M131" s="160">
        <v>1</v>
      </c>
      <c r="N131" s="54"/>
      <c r="O131" s="54"/>
      <c r="Q131" s="54"/>
    </row>
    <row r="132" spans="1:17" ht="33.75" customHeight="1" x14ac:dyDescent="0.2">
      <c r="A132" s="170">
        <v>102</v>
      </c>
      <c r="B132" s="170" t="s">
        <v>166</v>
      </c>
      <c r="C132" s="170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3"/>
      <c r="M132" s="160">
        <v>1</v>
      </c>
      <c r="N132" s="54"/>
      <c r="O132" s="54"/>
      <c r="Q132" s="54"/>
    </row>
    <row r="133" spans="1:17" ht="33.75" customHeight="1" x14ac:dyDescent="0.2">
      <c r="A133" s="170">
        <v>102</v>
      </c>
      <c r="B133" s="170" t="s">
        <v>168</v>
      </c>
      <c r="C133" s="170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3"/>
      <c r="M133" s="160">
        <v>1</v>
      </c>
      <c r="N133" s="54"/>
      <c r="O133" s="54"/>
      <c r="Q133" s="54"/>
    </row>
    <row r="134" spans="1:17" ht="33.75" customHeight="1" x14ac:dyDescent="0.2">
      <c r="A134" s="170">
        <v>102</v>
      </c>
      <c r="B134" s="170" t="s">
        <v>170</v>
      </c>
      <c r="C134" s="170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3"/>
      <c r="M134" s="160">
        <v>1</v>
      </c>
      <c r="N134" s="54"/>
      <c r="O134" s="54"/>
      <c r="Q134" s="54"/>
    </row>
    <row r="135" spans="1:17" ht="33.75" customHeight="1" x14ac:dyDescent="0.2">
      <c r="A135" s="170">
        <v>102</v>
      </c>
      <c r="B135" s="170" t="s">
        <v>172</v>
      </c>
      <c r="C135" s="170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3"/>
      <c r="M135" s="160">
        <v>1</v>
      </c>
      <c r="N135" s="54"/>
      <c r="O135" s="54"/>
      <c r="Q135" s="54"/>
    </row>
    <row r="136" spans="1:17" ht="33.75" customHeight="1" x14ac:dyDescent="0.2">
      <c r="A136" s="170">
        <v>102</v>
      </c>
      <c r="B136" s="170" t="s">
        <v>174</v>
      </c>
      <c r="C136" s="170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3"/>
      <c r="M136" s="160">
        <v>1</v>
      </c>
      <c r="N136" s="54"/>
      <c r="O136" s="54"/>
      <c r="Q136" s="54"/>
    </row>
    <row r="137" spans="1:17" ht="33.75" customHeight="1" x14ac:dyDescent="0.2">
      <c r="A137" s="170">
        <v>102</v>
      </c>
      <c r="B137" s="170" t="s">
        <v>176</v>
      </c>
      <c r="C137" s="170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3"/>
      <c r="M137" s="160">
        <v>1</v>
      </c>
      <c r="N137" s="54"/>
      <c r="O137" s="54"/>
      <c r="Q137" s="54"/>
    </row>
    <row r="138" spans="1:17" ht="33.75" customHeight="1" x14ac:dyDescent="0.2">
      <c r="A138" s="170">
        <v>602</v>
      </c>
      <c r="B138" s="170" t="s">
        <v>178</v>
      </c>
      <c r="C138" s="170" t="s">
        <v>179</v>
      </c>
      <c r="D138" s="47" t="s">
        <v>68</v>
      </c>
      <c r="E138" s="49">
        <v>6586</v>
      </c>
      <c r="F138" s="82"/>
      <c r="G138" s="82"/>
      <c r="H138" s="70"/>
      <c r="I138" s="82"/>
      <c r="J138" s="82"/>
      <c r="K138" s="70">
        <f t="shared" si="10"/>
        <v>6586</v>
      </c>
      <c r="L138" s="170"/>
      <c r="M138" s="160">
        <v>1</v>
      </c>
      <c r="N138" s="54"/>
      <c r="O138" s="54"/>
      <c r="Q138" s="54"/>
    </row>
    <row r="139" spans="1:17" ht="33.75" customHeight="1" x14ac:dyDescent="0.2">
      <c r="A139" s="170">
        <v>102</v>
      </c>
      <c r="B139" s="170" t="s">
        <v>180</v>
      </c>
      <c r="C139" s="170" t="s">
        <v>181</v>
      </c>
      <c r="D139" s="47" t="s">
        <v>68</v>
      </c>
      <c r="E139" s="49">
        <v>2306</v>
      </c>
      <c r="F139" s="82"/>
      <c r="G139" s="82"/>
      <c r="H139" s="70"/>
      <c r="I139" s="82"/>
      <c r="J139" s="82"/>
      <c r="K139" s="70">
        <f t="shared" si="10"/>
        <v>2306</v>
      </c>
      <c r="L139" s="170"/>
      <c r="M139" s="160">
        <v>1</v>
      </c>
      <c r="N139" s="54"/>
      <c r="O139" s="54"/>
      <c r="Q139" s="54"/>
    </row>
    <row r="140" spans="1:17" ht="33.75" customHeight="1" x14ac:dyDescent="0.2">
      <c r="A140" s="170">
        <v>102</v>
      </c>
      <c r="B140" s="170" t="s">
        <v>182</v>
      </c>
      <c r="C140" s="170" t="s">
        <v>183</v>
      </c>
      <c r="D140" s="47" t="s">
        <v>68</v>
      </c>
      <c r="E140" s="49">
        <v>3356</v>
      </c>
      <c r="F140" s="82"/>
      <c r="G140" s="82"/>
      <c r="H140" s="70"/>
      <c r="I140" s="82"/>
      <c r="J140" s="82"/>
      <c r="K140" s="70">
        <f t="shared" si="10"/>
        <v>3356</v>
      </c>
      <c r="L140" s="170"/>
      <c r="M140" s="160">
        <v>1</v>
      </c>
      <c r="N140" s="54"/>
      <c r="O140" s="54"/>
      <c r="Q140" s="54"/>
    </row>
    <row r="141" spans="1:17" ht="33.75" customHeight="1" x14ac:dyDescent="0.2">
      <c r="A141" s="170">
        <v>102</v>
      </c>
      <c r="B141" s="170" t="s">
        <v>184</v>
      </c>
      <c r="C141" s="170" t="s">
        <v>185</v>
      </c>
      <c r="D141" s="47" t="s">
        <v>68</v>
      </c>
      <c r="E141" s="49">
        <v>2113</v>
      </c>
      <c r="F141" s="82"/>
      <c r="G141" s="82"/>
      <c r="H141" s="70"/>
      <c r="I141" s="82"/>
      <c r="J141" s="82"/>
      <c r="K141" s="70">
        <f t="shared" si="10"/>
        <v>2113</v>
      </c>
      <c r="L141" s="170"/>
      <c r="M141" s="160">
        <v>1</v>
      </c>
      <c r="N141" s="54"/>
      <c r="O141" s="54"/>
      <c r="Q141" s="54"/>
    </row>
    <row r="142" spans="1:17" ht="33.75" customHeight="1" x14ac:dyDescent="0.2">
      <c r="A142" s="170">
        <v>102</v>
      </c>
      <c r="B142" s="170" t="s">
        <v>186</v>
      </c>
      <c r="C142" s="170" t="s">
        <v>187</v>
      </c>
      <c r="D142" s="47" t="s">
        <v>68</v>
      </c>
      <c r="E142" s="49">
        <v>4845</v>
      </c>
      <c r="F142" s="82"/>
      <c r="G142" s="82"/>
      <c r="H142" s="70"/>
      <c r="I142" s="82"/>
      <c r="J142" s="82"/>
      <c r="K142" s="70">
        <f t="shared" si="10"/>
        <v>4845</v>
      </c>
      <c r="L142" s="170"/>
      <c r="M142" s="160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6">
        <f>SUM(E131:E142)</f>
        <v>40821</v>
      </c>
      <c r="F143" s="126">
        <f t="shared" ref="F143:K143" si="11">SUM(F131:F142)</f>
        <v>0</v>
      </c>
      <c r="G143" s="126">
        <f t="shared" si="11"/>
        <v>0</v>
      </c>
      <c r="H143" s="126">
        <f t="shared" si="11"/>
        <v>0</v>
      </c>
      <c r="I143" s="126">
        <f t="shared" si="11"/>
        <v>0</v>
      </c>
      <c r="J143" s="126">
        <f t="shared" si="11"/>
        <v>0</v>
      </c>
      <c r="K143" s="126">
        <f t="shared" si="11"/>
        <v>40821</v>
      </c>
      <c r="M143" s="155">
        <f>SUM(M131:M142)</f>
        <v>12</v>
      </c>
      <c r="Q143" s="54"/>
    </row>
    <row r="144" spans="1:17" x14ac:dyDescent="0.2">
      <c r="D144" s="90"/>
      <c r="E144" s="171"/>
      <c r="F144" s="171"/>
      <c r="G144" s="171"/>
      <c r="H144" s="171"/>
      <c r="I144" s="171"/>
      <c r="J144" s="171"/>
      <c r="K144" s="171"/>
      <c r="M144" s="160"/>
      <c r="Q144" s="54"/>
    </row>
    <row r="145" spans="1:17" ht="126" customHeight="1" x14ac:dyDescent="0.2">
      <c r="D145" s="90"/>
      <c r="E145" s="171"/>
      <c r="F145" s="171"/>
      <c r="G145" s="171"/>
      <c r="H145" s="171"/>
      <c r="I145" s="171"/>
      <c r="J145" s="171"/>
      <c r="K145" s="171"/>
      <c r="M145" s="160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60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60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60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60"/>
      <c r="Q149" s="54"/>
    </row>
    <row r="150" spans="1:17" ht="13.5" thickBot="1" x14ac:dyDescent="0.25">
      <c r="M150" s="160"/>
      <c r="Q150" s="54"/>
    </row>
    <row r="151" spans="1:17" ht="13.5" thickBot="1" x14ac:dyDescent="0.25">
      <c r="A151" s="7"/>
      <c r="B151" s="7"/>
      <c r="C151" s="8"/>
      <c r="D151" s="9"/>
      <c r="E151" s="133" t="s">
        <v>5</v>
      </c>
      <c r="F151" s="133"/>
      <c r="G151" s="134" t="s">
        <v>6</v>
      </c>
      <c r="H151" s="134"/>
      <c r="I151" s="134"/>
      <c r="J151" s="134"/>
      <c r="K151" s="14"/>
      <c r="L151" s="15"/>
      <c r="M151" s="160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5" t="s">
        <v>15</v>
      </c>
      <c r="K152" s="136" t="s">
        <v>16</v>
      </c>
      <c r="L152" s="137" t="s">
        <v>17</v>
      </c>
      <c r="M152" s="160"/>
      <c r="Q152" s="54"/>
    </row>
    <row r="153" spans="1:17" x14ac:dyDescent="0.2">
      <c r="A153" s="161" t="s">
        <v>18</v>
      </c>
      <c r="B153" s="162"/>
      <c r="C153" s="163"/>
      <c r="D153" s="164"/>
      <c r="E153" s="165"/>
      <c r="F153" s="166"/>
      <c r="G153" s="165"/>
      <c r="H153" s="166"/>
      <c r="I153" s="165"/>
      <c r="J153" s="167"/>
      <c r="K153" s="168"/>
      <c r="L153" s="169"/>
      <c r="M153" s="160"/>
      <c r="Q153" s="54"/>
    </row>
    <row r="154" spans="1:17" ht="36.75" customHeight="1" x14ac:dyDescent="0.2">
      <c r="A154" s="170">
        <v>102</v>
      </c>
      <c r="B154" s="170" t="s">
        <v>189</v>
      </c>
      <c r="C154" s="170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6" si="12">SUM(E154:F154)-SUM(G154:J154)</f>
        <v>2918</v>
      </c>
      <c r="L154" s="123"/>
      <c r="M154" s="160">
        <v>1</v>
      </c>
      <c r="N154" s="54"/>
      <c r="O154" s="54"/>
      <c r="Q154" s="54"/>
    </row>
    <row r="155" spans="1:17" ht="34.5" customHeight="1" x14ac:dyDescent="0.2">
      <c r="A155" s="170">
        <v>102</v>
      </c>
      <c r="B155" s="170" t="s">
        <v>191</v>
      </c>
      <c r="C155" s="170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3"/>
      <c r="M155" s="160">
        <v>1</v>
      </c>
      <c r="N155" s="54"/>
      <c r="O155" s="54"/>
      <c r="Q155" s="54"/>
    </row>
    <row r="156" spans="1:17" ht="35.25" customHeight="1" x14ac:dyDescent="0.2">
      <c r="A156" s="170">
        <v>602</v>
      </c>
      <c r="B156" s="170" t="s">
        <v>193</v>
      </c>
      <c r="C156" s="170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3"/>
      <c r="M156" s="160">
        <v>1</v>
      </c>
      <c r="N156" s="54"/>
      <c r="O156" s="54"/>
      <c r="Q156" s="54"/>
    </row>
    <row r="157" spans="1:17" ht="33" customHeight="1" x14ac:dyDescent="0.2">
      <c r="A157" s="170">
        <v>102</v>
      </c>
      <c r="B157" s="170" t="s">
        <v>195</v>
      </c>
      <c r="C157" s="170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3"/>
      <c r="M157" s="160">
        <v>1</v>
      </c>
      <c r="N157" s="54"/>
      <c r="O157" s="54"/>
      <c r="Q157" s="54"/>
    </row>
    <row r="158" spans="1:17" ht="36" customHeight="1" x14ac:dyDescent="0.2">
      <c r="A158" s="170">
        <v>102</v>
      </c>
      <c r="B158" s="170" t="s">
        <v>197</v>
      </c>
      <c r="C158" s="170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3"/>
      <c r="M158" s="160">
        <v>1</v>
      </c>
      <c r="N158" s="54"/>
      <c r="O158" s="54"/>
      <c r="Q158" s="54"/>
    </row>
    <row r="159" spans="1:17" ht="36" customHeight="1" x14ac:dyDescent="0.2">
      <c r="A159" s="170">
        <v>102</v>
      </c>
      <c r="B159" s="170" t="s">
        <v>199</v>
      </c>
      <c r="C159" s="170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3"/>
      <c r="M159" s="160">
        <v>1</v>
      </c>
      <c r="N159" s="54"/>
      <c r="O159" s="54"/>
      <c r="Q159" s="54"/>
    </row>
    <row r="160" spans="1:17" ht="31.5" customHeight="1" x14ac:dyDescent="0.2">
      <c r="A160" s="170">
        <v>102</v>
      </c>
      <c r="B160" s="170" t="s">
        <v>201</v>
      </c>
      <c r="C160" s="170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3"/>
      <c r="M160" s="160">
        <v>1</v>
      </c>
      <c r="N160" s="54"/>
      <c r="O160" s="54"/>
      <c r="Q160" s="54"/>
    </row>
    <row r="161" spans="1:17" ht="39.75" customHeight="1" x14ac:dyDescent="0.2">
      <c r="A161" s="170">
        <v>102</v>
      </c>
      <c r="B161" s="170" t="s">
        <v>203</v>
      </c>
      <c r="C161" s="170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3"/>
      <c r="M161" s="160">
        <v>1</v>
      </c>
      <c r="N161" s="54"/>
      <c r="O161" s="54"/>
      <c r="Q161" s="54"/>
    </row>
    <row r="162" spans="1:17" ht="39.75" customHeight="1" x14ac:dyDescent="0.2">
      <c r="A162" s="170">
        <v>102</v>
      </c>
      <c r="B162" s="170" t="s">
        <v>205</v>
      </c>
      <c r="C162" s="170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3"/>
      <c r="M162" s="160">
        <v>1</v>
      </c>
      <c r="N162" s="54"/>
      <c r="O162" s="54"/>
      <c r="Q162" s="54"/>
    </row>
    <row r="163" spans="1:17" ht="39.75" customHeight="1" x14ac:dyDescent="0.2">
      <c r="A163" s="170">
        <v>102</v>
      </c>
      <c r="B163" s="170" t="s">
        <v>207</v>
      </c>
      <c r="C163" s="170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3"/>
      <c r="M163" s="160">
        <v>1</v>
      </c>
      <c r="N163" s="54"/>
      <c r="O163" s="54"/>
      <c r="Q163" s="54"/>
    </row>
    <row r="164" spans="1:17" ht="39.75" customHeight="1" x14ac:dyDescent="0.2">
      <c r="A164" s="170">
        <v>102</v>
      </c>
      <c r="B164" s="170" t="s">
        <v>209</v>
      </c>
      <c r="C164" s="170" t="s">
        <v>210</v>
      </c>
      <c r="D164" s="47" t="s">
        <v>61</v>
      </c>
      <c r="E164" s="172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3"/>
      <c r="M164" s="160">
        <v>1</v>
      </c>
      <c r="N164" s="54"/>
      <c r="O164" s="54"/>
      <c r="Q164" s="54"/>
    </row>
    <row r="165" spans="1:17" ht="39.75" customHeight="1" x14ac:dyDescent="0.2">
      <c r="A165" s="170">
        <v>102</v>
      </c>
      <c r="B165" s="170" t="s">
        <v>211</v>
      </c>
      <c r="C165" s="170" t="s">
        <v>212</v>
      </c>
      <c r="D165" s="47" t="s">
        <v>61</v>
      </c>
      <c r="E165" s="172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3"/>
      <c r="M165" s="160">
        <v>1</v>
      </c>
      <c r="N165" s="54"/>
      <c r="O165" s="54"/>
      <c r="Q165" s="54"/>
    </row>
    <row r="166" spans="1:17" ht="39.75" customHeight="1" x14ac:dyDescent="0.2">
      <c r="A166" s="170">
        <v>602</v>
      </c>
      <c r="B166" s="170" t="s">
        <v>213</v>
      </c>
      <c r="C166" s="170" t="s">
        <v>214</v>
      </c>
      <c r="D166" s="47" t="s">
        <v>61</v>
      </c>
      <c r="E166" s="172">
        <v>1816</v>
      </c>
      <c r="F166" s="50"/>
      <c r="G166" s="50"/>
      <c r="H166" s="50"/>
      <c r="I166" s="50"/>
      <c r="J166" s="50"/>
      <c r="K166" s="70">
        <f t="shared" si="12"/>
        <v>1816</v>
      </c>
      <c r="L166" s="123"/>
      <c r="M166" s="160">
        <v>1</v>
      </c>
      <c r="N166" s="54"/>
      <c r="O166" s="54"/>
      <c r="Q166" s="54"/>
    </row>
    <row r="167" spans="1:17" ht="13.5" thickBot="1" x14ac:dyDescent="0.25">
      <c r="A167" s="173"/>
      <c r="B167" s="173"/>
      <c r="C167" s="173"/>
      <c r="D167" s="73" t="s">
        <v>48</v>
      </c>
      <c r="E167" s="126">
        <f t="shared" ref="E167:K167" si="13">SUM(E154:E166)</f>
        <v>44073</v>
      </c>
      <c r="F167" s="126">
        <f t="shared" si="13"/>
        <v>0</v>
      </c>
      <c r="G167" s="126">
        <f t="shared" si="13"/>
        <v>0</v>
      </c>
      <c r="H167" s="126">
        <f t="shared" si="13"/>
        <v>0</v>
      </c>
      <c r="I167" s="126">
        <f t="shared" si="13"/>
        <v>0</v>
      </c>
      <c r="J167" s="126">
        <f t="shared" si="13"/>
        <v>0</v>
      </c>
      <c r="K167" s="126">
        <f t="shared" si="13"/>
        <v>44073</v>
      </c>
      <c r="L167" s="125"/>
      <c r="M167" s="160">
        <f>SUM(M154:M166)</f>
        <v>13</v>
      </c>
      <c r="Q167" s="54"/>
    </row>
    <row r="168" spans="1:17" x14ac:dyDescent="0.2">
      <c r="D168" s="90"/>
      <c r="E168" s="171"/>
      <c r="F168" s="171"/>
      <c r="G168" s="171"/>
      <c r="H168" s="171"/>
      <c r="I168" s="171"/>
      <c r="J168" s="171"/>
      <c r="K168" s="171"/>
      <c r="M168" s="160"/>
    </row>
    <row r="169" spans="1:17" x14ac:dyDescent="0.2">
      <c r="D169" s="90"/>
      <c r="E169" s="171"/>
      <c r="F169" s="171"/>
      <c r="G169" s="171"/>
      <c r="H169" s="171"/>
      <c r="I169" s="171"/>
      <c r="J169" s="171"/>
      <c r="K169" s="171"/>
      <c r="M169" s="160"/>
    </row>
    <row r="170" spans="1:17" x14ac:dyDescent="0.2">
      <c r="D170" s="90"/>
      <c r="E170" s="171"/>
      <c r="F170" s="171"/>
      <c r="G170" s="171"/>
      <c r="H170" s="171"/>
      <c r="I170" s="171"/>
      <c r="J170" s="171"/>
      <c r="K170" s="171"/>
      <c r="M170" s="160"/>
    </row>
    <row r="171" spans="1:17" x14ac:dyDescent="0.2">
      <c r="D171" s="90"/>
      <c r="E171" s="171"/>
      <c r="F171" s="171"/>
      <c r="G171" s="171"/>
      <c r="H171" s="171"/>
      <c r="I171" s="171"/>
      <c r="J171" s="171"/>
      <c r="K171" s="171"/>
      <c r="M171" s="160"/>
    </row>
    <row r="172" spans="1:17" x14ac:dyDescent="0.2">
      <c r="D172" s="90"/>
      <c r="E172" s="171"/>
      <c r="F172" s="171"/>
      <c r="G172" s="171"/>
      <c r="H172" s="171"/>
      <c r="I172" s="171"/>
      <c r="J172" s="171"/>
      <c r="K172" s="171"/>
      <c r="M172" s="160"/>
    </row>
    <row r="173" spans="1:17" ht="13.5" thickBot="1" x14ac:dyDescent="0.25">
      <c r="A173" s="1"/>
      <c r="B173" s="1"/>
      <c r="C173" s="1"/>
      <c r="D173" s="2" t="s">
        <v>0</v>
      </c>
      <c r="E173" s="2"/>
      <c r="F173" s="2"/>
      <c r="G173" s="2"/>
      <c r="H173" s="2"/>
      <c r="I173" s="1"/>
      <c r="J173" s="1"/>
      <c r="K173" s="3"/>
      <c r="L173" s="1"/>
      <c r="M173" s="160"/>
    </row>
    <row r="174" spans="1:17" ht="13.5" thickBot="1" x14ac:dyDescent="0.25">
      <c r="A174" s="1"/>
      <c r="B174" s="1"/>
      <c r="C174" s="1"/>
      <c r="D174" s="4" t="s">
        <v>1</v>
      </c>
      <c r="E174" s="4"/>
      <c r="F174" s="4"/>
      <c r="G174" s="4"/>
      <c r="H174" s="4"/>
      <c r="I174" s="1"/>
      <c r="J174" s="1"/>
      <c r="K174" s="3"/>
      <c r="L174" s="5" t="s">
        <v>215</v>
      </c>
      <c r="M174" s="160"/>
    </row>
    <row r="175" spans="1:17" x14ac:dyDescent="0.2">
      <c r="A175" s="1"/>
      <c r="B175" s="1"/>
      <c r="C175" s="1"/>
      <c r="D175" s="6" t="s">
        <v>3</v>
      </c>
      <c r="E175" s="6"/>
      <c r="F175" s="6"/>
      <c r="G175" s="6"/>
      <c r="H175" s="6"/>
      <c r="I175" s="1"/>
      <c r="J175" s="1"/>
      <c r="K175" s="3"/>
      <c r="L175" s="1"/>
      <c r="M175" s="160"/>
    </row>
    <row r="176" spans="1:17" x14ac:dyDescent="0.2">
      <c r="A176" s="7"/>
      <c r="B176" s="7"/>
      <c r="C176" s="8" t="s">
        <v>78</v>
      </c>
      <c r="D176" s="9"/>
      <c r="E176" s="10"/>
      <c r="F176" s="11"/>
      <c r="G176" s="12"/>
      <c r="H176" s="13"/>
      <c r="I176" s="13"/>
      <c r="J176" s="13"/>
      <c r="K176" s="14"/>
      <c r="L176" s="15"/>
      <c r="M176" s="160"/>
    </row>
    <row r="177" spans="1:17" ht="13.5" thickBot="1" x14ac:dyDescent="0.25">
      <c r="M177" s="160"/>
    </row>
    <row r="178" spans="1:17" ht="13.5" thickBot="1" x14ac:dyDescent="0.25">
      <c r="A178" s="7"/>
      <c r="B178" s="7"/>
      <c r="C178" s="8"/>
      <c r="D178" s="9"/>
      <c r="E178" s="133" t="s">
        <v>5</v>
      </c>
      <c r="F178" s="133"/>
      <c r="G178" s="134" t="s">
        <v>6</v>
      </c>
      <c r="H178" s="134"/>
      <c r="I178" s="134"/>
      <c r="J178" s="134"/>
      <c r="K178" s="14"/>
      <c r="L178" s="15"/>
      <c r="M178" s="160"/>
    </row>
    <row r="179" spans="1:17" ht="13.5" customHeight="1" thickBot="1" x14ac:dyDescent="0.25">
      <c r="A179" s="20" t="s">
        <v>7</v>
      </c>
      <c r="B179" s="21" t="s">
        <v>8</v>
      </c>
      <c r="C179" s="22" t="s">
        <v>9</v>
      </c>
      <c r="D179" s="23" t="s">
        <v>10</v>
      </c>
      <c r="E179" s="24" t="s">
        <v>11</v>
      </c>
      <c r="F179" s="25" t="s">
        <v>12</v>
      </c>
      <c r="G179" s="24" t="s">
        <v>13</v>
      </c>
      <c r="H179" s="25" t="s">
        <v>14</v>
      </c>
      <c r="I179" s="24" t="s">
        <v>12</v>
      </c>
      <c r="J179" s="135" t="s">
        <v>15</v>
      </c>
      <c r="K179" s="136" t="s">
        <v>16</v>
      </c>
      <c r="L179" s="137" t="s">
        <v>17</v>
      </c>
      <c r="M179" s="160"/>
    </row>
    <row r="180" spans="1:17" x14ac:dyDescent="0.2">
      <c r="A180" s="161" t="s">
        <v>18</v>
      </c>
      <c r="B180" s="162"/>
      <c r="C180" s="163"/>
      <c r="D180" s="164"/>
      <c r="E180" s="165"/>
      <c r="F180" s="166"/>
      <c r="G180" s="165"/>
      <c r="H180" s="166"/>
      <c r="I180" s="165"/>
      <c r="J180" s="167"/>
      <c r="K180" s="168"/>
      <c r="L180" s="169"/>
      <c r="M180" s="160"/>
    </row>
    <row r="181" spans="1:17" ht="39.75" customHeight="1" x14ac:dyDescent="0.2">
      <c r="A181" s="170">
        <v>602</v>
      </c>
      <c r="B181" s="170" t="s">
        <v>216</v>
      </c>
      <c r="C181" s="170" t="s">
        <v>217</v>
      </c>
      <c r="D181" s="47" t="s">
        <v>68</v>
      </c>
      <c r="E181" s="174">
        <v>5834</v>
      </c>
      <c r="F181" s="50"/>
      <c r="G181" s="50"/>
      <c r="H181" s="70"/>
      <c r="I181" s="50"/>
      <c r="J181" s="50"/>
      <c r="K181" s="70">
        <f>SUM(E181:F181)-SUM(G181:J181)</f>
        <v>5834</v>
      </c>
      <c r="L181" s="123"/>
      <c r="M181" s="160">
        <v>1</v>
      </c>
    </row>
    <row r="182" spans="1:17" ht="39.75" customHeight="1" x14ac:dyDescent="0.2">
      <c r="A182" s="170">
        <v>102</v>
      </c>
      <c r="B182" s="170" t="s">
        <v>218</v>
      </c>
      <c r="C182" s="170" t="s">
        <v>219</v>
      </c>
      <c r="D182" s="47" t="s">
        <v>68</v>
      </c>
      <c r="E182" s="174">
        <v>4196</v>
      </c>
      <c r="F182" s="50"/>
      <c r="G182" s="50"/>
      <c r="H182" s="70"/>
      <c r="I182" s="50"/>
      <c r="J182" s="50"/>
      <c r="K182" s="70">
        <f>SUM(E182:F182)-SUM(G182:J182)</f>
        <v>4196</v>
      </c>
      <c r="L182" s="123"/>
      <c r="M182" s="160">
        <v>1</v>
      </c>
    </row>
    <row r="183" spans="1:17" ht="39.75" customHeight="1" x14ac:dyDescent="0.2">
      <c r="A183" s="170">
        <v>102</v>
      </c>
      <c r="B183" s="170" t="s">
        <v>220</v>
      </c>
      <c r="C183" s="170" t="s">
        <v>221</v>
      </c>
      <c r="D183" s="47" t="s">
        <v>68</v>
      </c>
      <c r="E183" s="174">
        <v>2113</v>
      </c>
      <c r="F183" s="50"/>
      <c r="G183" s="50"/>
      <c r="H183" s="70"/>
      <c r="I183" s="50"/>
      <c r="J183" s="50"/>
      <c r="K183" s="70">
        <f>SUM(E183:F183)-SUM(G183:J183)</f>
        <v>2113</v>
      </c>
      <c r="L183" s="123"/>
      <c r="M183" s="160">
        <v>1</v>
      </c>
    </row>
    <row r="184" spans="1:17" ht="39.75" customHeight="1" x14ac:dyDescent="0.2">
      <c r="A184" s="170">
        <v>102</v>
      </c>
      <c r="B184" s="170" t="s">
        <v>222</v>
      </c>
      <c r="C184" s="170" t="s">
        <v>223</v>
      </c>
      <c r="D184" s="47" t="s">
        <v>61</v>
      </c>
      <c r="E184" s="172">
        <v>2425</v>
      </c>
      <c r="F184" s="50"/>
      <c r="G184" s="50"/>
      <c r="H184" s="70"/>
      <c r="I184" s="50"/>
      <c r="J184" s="50"/>
      <c r="K184" s="70">
        <f>SUM(E184:F184)-SUM(G184:J184)</f>
        <v>2425</v>
      </c>
      <c r="L184" s="123"/>
      <c r="M184" s="160">
        <v>1</v>
      </c>
    </row>
    <row r="185" spans="1:17" ht="39.75" customHeight="1" x14ac:dyDescent="0.2">
      <c r="A185" s="170">
        <v>102</v>
      </c>
      <c r="B185" s="170" t="s">
        <v>224</v>
      </c>
      <c r="C185" s="170" t="s">
        <v>225</v>
      </c>
      <c r="D185" s="47" t="s">
        <v>68</v>
      </c>
      <c r="E185" s="172">
        <v>4425</v>
      </c>
      <c r="F185" s="50"/>
      <c r="G185" s="50"/>
      <c r="H185" s="70"/>
      <c r="I185" s="50"/>
      <c r="J185" s="50"/>
      <c r="K185" s="70">
        <f>SUM(E185:F185)-SUM(G185:J185)</f>
        <v>4425</v>
      </c>
      <c r="L185" s="123"/>
      <c r="M185" s="160">
        <v>1</v>
      </c>
    </row>
    <row r="186" spans="1:17" ht="13.5" thickBot="1" x14ac:dyDescent="0.25">
      <c r="D186" s="73" t="s">
        <v>48</v>
      </c>
      <c r="E186" s="126">
        <f>SUM(E181:E185)</f>
        <v>18993</v>
      </c>
      <c r="F186" s="126">
        <f>SUM(F181:F184)</f>
        <v>0</v>
      </c>
      <c r="G186" s="126">
        <f>SUM(G181:G184)</f>
        <v>0</v>
      </c>
      <c r="H186" s="126">
        <f>SUM(H181:H184)</f>
        <v>0</v>
      </c>
      <c r="I186" s="126">
        <f>SUM(I181:I184)</f>
        <v>0</v>
      </c>
      <c r="J186" s="126">
        <f>SUM(J181:J184)</f>
        <v>0</v>
      </c>
      <c r="K186" s="126">
        <f>SUM(K181:K185)</f>
        <v>18993</v>
      </c>
      <c r="M186" s="155">
        <f>SUM(M181:M185)</f>
        <v>5</v>
      </c>
    </row>
    <row r="187" spans="1:17" x14ac:dyDescent="0.2">
      <c r="D187" s="90"/>
      <c r="E187" s="171"/>
      <c r="F187" s="171"/>
      <c r="G187" s="171"/>
      <c r="H187" s="171"/>
      <c r="I187" s="171"/>
      <c r="J187" s="171"/>
      <c r="K187" s="171"/>
      <c r="M187" s="160"/>
    </row>
    <row r="188" spans="1:17" x14ac:dyDescent="0.2">
      <c r="M188" s="160"/>
    </row>
    <row r="189" spans="1:17" x14ac:dyDescent="0.2">
      <c r="E189" s="175">
        <f>E22+E45+E70+E96+E120+E143+E167+E186</f>
        <v>345819</v>
      </c>
      <c r="F189" s="175">
        <f t="shared" ref="F189:K189" si="14">F22+F45+F70+F96+F120+F143+F167+F186</f>
        <v>0</v>
      </c>
      <c r="G189" s="175">
        <f t="shared" si="14"/>
        <v>500</v>
      </c>
      <c r="H189" s="175">
        <f t="shared" si="14"/>
        <v>3300</v>
      </c>
      <c r="I189" s="175">
        <f t="shared" si="14"/>
        <v>0</v>
      </c>
      <c r="J189" s="175">
        <f t="shared" si="14"/>
        <v>0</v>
      </c>
      <c r="K189" s="175">
        <f t="shared" si="14"/>
        <v>342019</v>
      </c>
      <c r="M189" s="175">
        <f>M22+M45+M70+M96+M120+M143+M167+M186</f>
        <v>95</v>
      </c>
      <c r="O189" s="54"/>
      <c r="P189" s="54"/>
      <c r="Q189" s="54"/>
    </row>
    <row r="190" spans="1:17" x14ac:dyDescent="0.2">
      <c r="D190" s="176" t="s">
        <v>226</v>
      </c>
      <c r="E190" s="177">
        <f>E189+F189</f>
        <v>345819</v>
      </c>
      <c r="F190" s="178"/>
      <c r="H190" s="176" t="s">
        <v>227</v>
      </c>
      <c r="J190" s="171">
        <f>G189+H189+I189+J189</f>
        <v>3800</v>
      </c>
      <c r="M190" s="156"/>
    </row>
    <row r="191" spans="1:17" x14ac:dyDescent="0.2">
      <c r="M191" s="156"/>
    </row>
    <row r="192" spans="1:17" x14ac:dyDescent="0.2">
      <c r="M192" s="156"/>
    </row>
    <row r="193" spans="3:13" x14ac:dyDescent="0.2">
      <c r="G193" s="179"/>
      <c r="H193" s="180"/>
      <c r="I193" s="180"/>
      <c r="J193" s="180"/>
      <c r="K193" s="181"/>
      <c r="L193" s="182"/>
      <c r="M193" s="183"/>
    </row>
    <row r="194" spans="3:13" x14ac:dyDescent="0.2">
      <c r="G194" s="179"/>
      <c r="H194" s="184"/>
      <c r="I194" s="180"/>
      <c r="J194" s="180"/>
      <c r="K194" s="181"/>
      <c r="L194" s="182"/>
      <c r="M194" s="182"/>
    </row>
    <row r="195" spans="3:13" x14ac:dyDescent="0.2">
      <c r="G195" s="179" t="s">
        <v>228</v>
      </c>
      <c r="H195" s="180" t="s">
        <v>229</v>
      </c>
      <c r="I195" s="180" t="s">
        <v>230</v>
      </c>
      <c r="J195" s="180"/>
      <c r="K195" s="181"/>
      <c r="L195" s="182"/>
      <c r="M195" s="183"/>
    </row>
    <row r="196" spans="3:13" x14ac:dyDescent="0.2">
      <c r="G196" s="179"/>
      <c r="H196" s="180"/>
      <c r="I196" s="180"/>
      <c r="J196" s="180"/>
      <c r="K196" s="181"/>
      <c r="L196" s="182"/>
      <c r="M196" s="182"/>
    </row>
    <row r="197" spans="3:13" x14ac:dyDescent="0.2">
      <c r="G197" s="179"/>
      <c r="H197" s="180"/>
      <c r="I197" s="180"/>
      <c r="J197" s="180"/>
      <c r="K197" s="181"/>
      <c r="L197" s="183"/>
      <c r="M197" s="182"/>
    </row>
    <row r="198" spans="3:13" x14ac:dyDescent="0.2">
      <c r="E198"/>
      <c r="G198" s="182"/>
      <c r="H198" s="182"/>
      <c r="I198" s="182"/>
      <c r="J198" s="182"/>
      <c r="K198" s="179"/>
      <c r="L198" s="182"/>
      <c r="M198" s="182"/>
    </row>
    <row r="199" spans="3:13" x14ac:dyDescent="0.2">
      <c r="G199" s="179"/>
      <c r="H199" s="180" t="s">
        <v>162</v>
      </c>
      <c r="I199" s="180"/>
      <c r="J199" s="180"/>
      <c r="K199" s="181"/>
      <c r="L199" s="182"/>
      <c r="M199" s="182"/>
    </row>
    <row r="200" spans="3:13" x14ac:dyDescent="0.2">
      <c r="G200" s="179"/>
      <c r="H200" s="180"/>
      <c r="I200" s="180"/>
      <c r="J200" s="180"/>
      <c r="K200" s="185"/>
      <c r="L200" s="182"/>
      <c r="M200" s="182"/>
    </row>
    <row r="201" spans="3:13" x14ac:dyDescent="0.2">
      <c r="G201" s="179"/>
      <c r="H201" s="180"/>
      <c r="I201" s="180"/>
      <c r="J201" s="180"/>
      <c r="K201" s="181"/>
      <c r="L201" s="182"/>
      <c r="M201" s="182"/>
    </row>
    <row r="205" spans="3:13" x14ac:dyDescent="0.2">
      <c r="C205" s="186" t="s">
        <v>231</v>
      </c>
      <c r="D205" s="187">
        <f>E17+E18+E19+E20+E21+E33+E34+E35+E36+E37+E38+E62+E63+E64+E65+E66+E67+E68+E69+E82+E83+E84+E86+E87+E90+E91+E92+E93+E94+E95+E108+E110+E111+E112+E113+E115+E116+E118+E119+E132+E134+E135+E136+E137+E139+E140+E141+E142+E154+E155+E157+E158+E159+E160+E161+E162+E163+E164+E165+E182+E183+E184+F184+E185</f>
        <v>188975</v>
      </c>
    </row>
    <row r="206" spans="3:13" x14ac:dyDescent="0.2">
      <c r="C206" s="188" t="s">
        <v>232</v>
      </c>
      <c r="D206" s="189">
        <f>E39+E40+E41+E42+E43+E44+E55+E56+E57+E58+E59+E60+E61+E109+E114+E131+E138+E156+E166+E181+F166</f>
        <v>87706</v>
      </c>
    </row>
    <row r="207" spans="3:13" x14ac:dyDescent="0.2">
      <c r="C207" s="190" t="s">
        <v>233</v>
      </c>
      <c r="D207" s="191">
        <f>E9++E10+E11+E12+E13+E14+E15+E16+E88+E89+E117+E133</f>
        <v>69138</v>
      </c>
    </row>
    <row r="208" spans="3:13" x14ac:dyDescent="0.2">
      <c r="C208" s="192" t="s">
        <v>234</v>
      </c>
      <c r="D208" s="193">
        <v>0</v>
      </c>
      <c r="I208" s="194"/>
    </row>
    <row r="210" spans="4:11" x14ac:dyDescent="0.2">
      <c r="D210" s="195">
        <f>SUM(D205:D209)</f>
        <v>345819</v>
      </c>
      <c r="F210" s="156"/>
      <c r="K210" s="196"/>
    </row>
    <row r="212" spans="4:11" x14ac:dyDescent="0.2">
      <c r="D212" s="156">
        <f>E190-D210</f>
        <v>0</v>
      </c>
    </row>
    <row r="287" spans="11:11" x14ac:dyDescent="0.2">
      <c r="K287" s="132" t="s">
        <v>235</v>
      </c>
    </row>
  </sheetData>
  <sheetProtection selectLockedCells="1" selectUnlockedCells="1"/>
  <mergeCells count="128">
    <mergeCell ref="G179:G180"/>
    <mergeCell ref="H179:H180"/>
    <mergeCell ref="I179:I180"/>
    <mergeCell ref="J179:J180"/>
    <mergeCell ref="K179:K180"/>
    <mergeCell ref="L179:L180"/>
    <mergeCell ref="D173:H173"/>
    <mergeCell ref="D174:H174"/>
    <mergeCell ref="D175:H175"/>
    <mergeCell ref="E178:F178"/>
    <mergeCell ref="G178:J178"/>
    <mergeCell ref="B179:B180"/>
    <mergeCell ref="C179:C180"/>
    <mergeCell ref="D179:D180"/>
    <mergeCell ref="E179:E180"/>
    <mergeCell ref="F179:F180"/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(3)</vt:lpstr>
      <vt:lpstr>'PENSIONADOS (3)'!Área_de_impresión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2021-05-31T14:57:21Z</dcterms:created>
  <dcterms:modified xsi:type="dcterms:W3CDTF">2021-05-31T14:58:00Z</dcterms:modified>
</cp:coreProperties>
</file>